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a20d365f6abee1c/Bellabaci prijslijsten/2025 Prijslijst/Cellulite bar kits 2025/"/>
    </mc:Choice>
  </mc:AlternateContent>
  <xr:revisionPtr revIDLastSave="1" documentId="8_{B1174C2B-E2C5-6B4F-9234-98140C31D919}" xr6:coauthVersionLast="47" xr6:coauthVersionMax="47" xr10:uidLastSave="{8734EC93-D6A4-5749-9AD4-0FDC1130DD8F}"/>
  <bookViews>
    <workbookView xWindow="0" yWindow="500" windowWidth="44800" windowHeight="23000" xr2:uid="{00000000-000D-0000-FFFF-FFFF00000000}"/>
  </bookViews>
  <sheets>
    <sheet name="Prijslijst services" sheetId="1" r:id="rId1"/>
    <sheet name="interne berekening" sheetId="2" r:id="rId2"/>
  </sheets>
  <definedNames>
    <definedName name="_xlnm._FilterDatabase" localSheetId="0" hidden="1">'Prijslijst services'!$A$22:$D$33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2" l="1"/>
  <c r="A19" i="2"/>
  <c r="B19" i="2"/>
  <c r="C19" i="2"/>
  <c r="D19" i="2"/>
  <c r="E19" i="2" s="1"/>
  <c r="D18" i="2"/>
  <c r="E21" i="2"/>
  <c r="D22" i="2"/>
  <c r="E22" i="2" s="1"/>
  <c r="D23" i="2"/>
  <c r="E23" i="2" s="1"/>
  <c r="D24" i="2"/>
  <c r="E24" i="2" s="1"/>
  <c r="D25" i="2"/>
  <c r="E25" i="2" s="1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B18" i="2"/>
  <c r="C18" i="2"/>
  <c r="A18" i="2"/>
  <c r="E28" i="2"/>
  <c r="F26" i="2"/>
  <c r="F28" i="2" s="1"/>
  <c r="H28" i="2" l="1"/>
  <c r="G28" i="2"/>
  <c r="E26" i="2"/>
  <c r="D26" i="2"/>
  <c r="B8" i="2"/>
  <c r="C8" i="2"/>
  <c r="D8" i="2"/>
  <c r="E8" i="2" s="1"/>
  <c r="A8" i="2"/>
  <c r="H26" i="2" l="1"/>
  <c r="G26" i="2"/>
  <c r="A11" i="2"/>
  <c r="B11" i="2"/>
  <c r="C11" i="2"/>
  <c r="D11" i="2"/>
  <c r="E11" i="2" s="1"/>
  <c r="E15" i="2"/>
  <c r="F13" i="2"/>
  <c r="D3" i="2"/>
  <c r="E3" i="2" s="1"/>
  <c r="D4" i="2"/>
  <c r="E4" i="2" s="1"/>
  <c r="D5" i="2"/>
  <c r="E5" i="2" s="1"/>
  <c r="D6" i="2"/>
  <c r="E6" i="2" s="1"/>
  <c r="E7" i="2"/>
  <c r="D9" i="2"/>
  <c r="E9" i="2" s="1"/>
  <c r="D10" i="2"/>
  <c r="E10" i="2" s="1"/>
  <c r="D12" i="2"/>
  <c r="E12" i="2" s="1"/>
  <c r="A4" i="2"/>
  <c r="B4" i="2"/>
  <c r="C4" i="2"/>
  <c r="A5" i="2"/>
  <c r="B5" i="2"/>
  <c r="C5" i="2"/>
  <c r="A6" i="2"/>
  <c r="B6" i="2"/>
  <c r="C6" i="2"/>
  <c r="B7" i="2"/>
  <c r="C7" i="2"/>
  <c r="A9" i="2"/>
  <c r="B9" i="2"/>
  <c r="C9" i="2"/>
  <c r="A10" i="2"/>
  <c r="B10" i="2"/>
  <c r="C10" i="2"/>
  <c r="A12" i="2"/>
  <c r="B12" i="2"/>
  <c r="C12" i="2"/>
  <c r="B3" i="2"/>
  <c r="C3" i="2"/>
  <c r="A3" i="2"/>
  <c r="D33" i="1"/>
  <c r="E13" i="2" l="1"/>
  <c r="G13" i="2" s="1"/>
  <c r="D13" i="2"/>
  <c r="F15" i="2"/>
  <c r="H13" i="2" l="1"/>
  <c r="H15" i="2"/>
  <c r="G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NLDNLDNLDNLD</author>
  </authors>
  <commentList>
    <comment ref="B34" authorId="0" shapeId="0" xr:uid="{00000000-0006-0000-0000-000001000000}">
      <text>
        <r>
          <rPr>
            <b/>
            <sz val="9"/>
            <color rgb="FF000000"/>
            <rFont val="Geneva"/>
            <family val="2"/>
            <charset val="1"/>
          </rPr>
          <t>Begin te typen in een willekeurige kolom van de rij onder de tabel en voeg een nieuw item toe. De tabel wordt automatisch uitgevouwen.</t>
        </r>
      </text>
    </comment>
  </commentList>
</comments>
</file>

<file path=xl/sharedStrings.xml><?xml version="1.0" encoding="utf-8"?>
<sst xmlns="http://schemas.openxmlformats.org/spreadsheetml/2006/main" count="31" uniqueCount="29">
  <si>
    <t>art.nummer</t>
  </si>
  <si>
    <t>aantal</t>
  </si>
  <si>
    <t>omschrijving</t>
  </si>
  <si>
    <t>standaard prijs</t>
  </si>
  <si>
    <t>5 stuks</t>
  </si>
  <si>
    <t>5 sets</t>
  </si>
  <si>
    <t>Bellabaci Body cups</t>
  </si>
  <si>
    <t>5 flesjes</t>
  </si>
  <si>
    <t>Cellulite Be Gone 120ml</t>
  </si>
  <si>
    <t>2 flessen</t>
  </si>
  <si>
    <t>Cellulite Be Gone 250ml</t>
  </si>
  <si>
    <t>1 stuk</t>
  </si>
  <si>
    <t>20 stuks</t>
  </si>
  <si>
    <t>Flyers Bellabaci</t>
  </si>
  <si>
    <t>Poster Bellabaci cups</t>
  </si>
  <si>
    <t>-------------</t>
  </si>
  <si>
    <t>incl. BTW</t>
  </si>
  <si>
    <t>Roll-Up Banner 85x200cm</t>
  </si>
  <si>
    <t>5boxen</t>
  </si>
  <si>
    <t>Cellulite Box wit</t>
  </si>
  <si>
    <t>Copper Mitt</t>
  </si>
  <si>
    <t>Bellabaci tasje ZWART</t>
  </si>
  <si>
    <t>voor</t>
  </si>
  <si>
    <r>
      <t>Flyer Cellulite Bar Starterkit</t>
    </r>
    <r>
      <rPr>
        <b/>
        <sz val="20"/>
        <color theme="3"/>
        <rFont val="Rockwell"/>
        <family val="1"/>
      </rPr>
      <t xml:space="preserve"> 2</t>
    </r>
  </si>
  <si>
    <t>art.nr. 13200</t>
  </si>
  <si>
    <t>12014S</t>
  </si>
  <si>
    <t>10 stuks</t>
  </si>
  <si>
    <t>tube 20ml Cellulite Be gone</t>
  </si>
  <si>
    <t>Let op Luxe Banner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</si>
</sst>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€&quot;\ #,##0.00_);[Red]\(&quot;€&quot;\ #,##0.00\)"/>
    <numFmt numFmtId="164" formatCode="&quot;€&quot;\ #,##0.00_-"/>
    <numFmt numFmtId="165" formatCode="&quot;€&quot;\ #,##0.00"/>
  </numFmts>
  <fonts count="12" x14ac:knownFonts="1">
    <font>
      <sz val="12"/>
      <color theme="1"/>
      <name val="Rockwell"/>
      <family val="2"/>
    </font>
    <font>
      <sz val="8"/>
      <name val="Rockwell"/>
      <family val="2"/>
    </font>
    <font>
      <b/>
      <sz val="14"/>
      <color theme="3"/>
      <name val="Rockwell"/>
      <family val="2"/>
    </font>
    <font>
      <i/>
      <sz val="11"/>
      <color theme="1"/>
      <name val="Rockwell"/>
      <family val="2"/>
      <scheme val="minor"/>
    </font>
    <font>
      <sz val="16"/>
      <color theme="1"/>
      <name val="Rockwell"/>
      <family val="1"/>
    </font>
    <font>
      <sz val="20"/>
      <color theme="3"/>
      <name val="Rockwell"/>
      <family val="2"/>
      <charset val="204"/>
      <scheme val="major"/>
    </font>
    <font>
      <u/>
      <sz val="12"/>
      <color theme="10"/>
      <name val="Rockwell"/>
      <family val="2"/>
    </font>
    <font>
      <u/>
      <sz val="12"/>
      <color theme="11"/>
      <name val="Rockwell"/>
      <family val="2"/>
    </font>
    <font>
      <b/>
      <sz val="20"/>
      <color theme="3"/>
      <name val="Rockwell"/>
      <family val="1"/>
    </font>
    <font>
      <b/>
      <sz val="9"/>
      <color rgb="FF000000"/>
      <name val="Geneva"/>
      <family val="2"/>
      <charset val="1"/>
    </font>
    <font>
      <b/>
      <sz val="16"/>
      <color theme="1"/>
      <name val="Rockwell"/>
      <family val="1"/>
    </font>
    <font>
      <sz val="16"/>
      <color theme="1"/>
      <name val="Rockwel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1" applyAlignment="1"/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wrapText="1"/>
    </xf>
    <xf numFmtId="164" fontId="0" fillId="0" borderId="0" xfId="0" quotePrefix="1" applyNumberForma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1" xfId="1" applyFont="1" applyAlignment="1">
      <alignment horizontal="right"/>
    </xf>
    <xf numFmtId="0" fontId="0" fillId="0" borderId="0" xfId="0" applyAlignment="1">
      <alignment horizontal="right" wrapText="1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0" fontId="0" fillId="0" borderId="0" xfId="0" applyNumberFormat="1"/>
    <xf numFmtId="8" fontId="10" fillId="0" borderId="0" xfId="0" applyNumberFormat="1" applyFont="1"/>
    <xf numFmtId="0" fontId="11" fillId="0" borderId="0" xfId="0" applyFont="1" applyAlignment="1">
      <alignment horizontal="right"/>
    </xf>
  </cellXfs>
  <cellStyles count="6">
    <cellStyle name="Gevolgde hyperlink" xfId="3" builtinId="9" hidden="1"/>
    <cellStyle name="Gevolgde hyperlink" xfId="5" builtinId="9" hidden="1"/>
    <cellStyle name="Hyperlink" xfId="2" builtinId="8" hidden="1"/>
    <cellStyle name="Hyperlink" xfId="4" builtinId="8" hidden="1"/>
    <cellStyle name="Kop 1" xfId="1" builtinId="16" customBuiltin="1"/>
    <cellStyle name="Standaard" xfId="0" builtinId="0" customBuiltin="1"/>
  </cellStyles>
  <dxfs count="13">
    <dxf>
      <numFmt numFmtId="164" formatCode="&quot;€&quot;\ #,##0.00_-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5117038483843"/>
          <bgColor theme="4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i val="0"/>
        <color theme="3"/>
      </font>
      <border>
        <bottom style="thin">
          <color theme="4"/>
        </bottom>
      </border>
    </dxf>
    <dxf>
      <font>
        <color theme="3"/>
      </font>
      <border>
        <top style="medium">
          <color theme="4" tint="-0.24994659260841701"/>
        </top>
        <bottom style="medium">
          <color theme="4" tint="-0.24994659260841701"/>
        </bottom>
      </border>
    </dxf>
  </dxfs>
  <tableStyles count="1" defaultTableStyle="TableStyleMedium2" defaultPivotStyle="PivotStyleLight16">
    <tableStyle name="Services Price List Table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4" Type="http://schemas.openxmlformats.org/officeDocument/2006/relationships/image" Target="../media/image5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1</xdr:col>
      <xdr:colOff>355600</xdr:colOff>
      <xdr:row>8</xdr:row>
      <xdr:rowOff>88900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BE10F30-519E-A14B-9558-7ADBB7F97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660400"/>
          <a:ext cx="1308100" cy="1308100"/>
        </a:xfrm>
        <a:prstGeom prst="rect">
          <a:avLst/>
        </a:prstGeom>
      </xdr:spPr>
    </xdr:pic>
    <xdr:clientData/>
  </xdr:twoCellAnchor>
  <xdr:twoCellAnchor editAs="oneCell">
    <xdr:from>
      <xdr:col>3</xdr:col>
      <xdr:colOff>1033100</xdr:colOff>
      <xdr:row>1</xdr:row>
      <xdr:rowOff>63500</xdr:rowOff>
    </xdr:from>
    <xdr:to>
      <xdr:col>3</xdr:col>
      <xdr:colOff>2527300</xdr:colOff>
      <xdr:row>20</xdr:row>
      <xdr:rowOff>63500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45709586-A15E-DD4C-B6E9-31827378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8600" y="508000"/>
          <a:ext cx="1494200" cy="3873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9</xdr:row>
      <xdr:rowOff>190500</xdr:rowOff>
    </xdr:from>
    <xdr:to>
      <xdr:col>2</xdr:col>
      <xdr:colOff>304800</xdr:colOff>
      <xdr:row>17</xdr:row>
      <xdr:rowOff>165100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34AF9472-2182-DC42-920F-86A0EC9F0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2273300"/>
          <a:ext cx="1600200" cy="1600200"/>
        </a:xfrm>
        <a:prstGeom prst="rect">
          <a:avLst/>
        </a:prstGeom>
      </xdr:spPr>
    </xdr:pic>
    <xdr:clientData/>
  </xdr:twoCellAnchor>
  <xdr:twoCellAnchor editAs="oneCell">
    <xdr:from>
      <xdr:col>2</xdr:col>
      <xdr:colOff>711200</xdr:colOff>
      <xdr:row>1</xdr:row>
      <xdr:rowOff>203200</xdr:rowOff>
    </xdr:from>
    <xdr:to>
      <xdr:col>3</xdr:col>
      <xdr:colOff>101600</xdr:colOff>
      <xdr:row>9</xdr:row>
      <xdr:rowOff>76200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B0736262-DA61-F846-899F-09F2E46DE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25800" y="647700"/>
          <a:ext cx="1511300" cy="1511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2:D33" totalsRowShown="0" headerRowDxfId="5" dataDxfId="4">
  <autoFilter ref="A22:D33" xr:uid="{00000000-0009-0000-0100-000001000000}"/>
  <tableColumns count="4">
    <tableColumn id="1" xr3:uid="{00000000-0010-0000-0000-000001000000}" name="art.nummer" dataDxfId="3"/>
    <tableColumn id="2" xr3:uid="{00000000-0010-0000-0000-000002000000}" name="aantal" dataDxfId="2"/>
    <tableColumn id="3" xr3:uid="{00000000-0010-0000-0000-000003000000}" name="omschrijving" dataDxfId="1"/>
    <tableColumn id="4" xr3:uid="{00000000-0010-0000-0000-000004000000}" name="standaard prijs" dataDxfId="0"/>
  </tableColumns>
  <tableStyleInfo name="Services Price List Table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ＭＳ 明朝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ＭＳ 明朝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tabSelected="1" view="pageLayout" workbookViewId="0">
      <selection activeCell="A37" sqref="A37"/>
    </sheetView>
  </sheetViews>
  <sheetFormatPr baseColWidth="10" defaultColWidth="8.7109375" defaultRowHeight="16" x14ac:dyDescent="0.2"/>
  <cols>
    <col min="1" max="1" width="12.28515625" customWidth="1"/>
    <col min="2" max="2" width="16" customWidth="1"/>
    <col min="3" max="3" width="23.85546875" customWidth="1"/>
    <col min="4" max="4" width="29.7109375" bestFit="1" customWidth="1"/>
  </cols>
  <sheetData>
    <row r="1" spans="1:4" ht="35" customHeight="1" thickBot="1" x14ac:dyDescent="0.35">
      <c r="A1" s="1" t="s">
        <v>23</v>
      </c>
      <c r="B1" s="1"/>
      <c r="C1" s="1"/>
      <c r="D1" s="8" t="s">
        <v>24</v>
      </c>
    </row>
    <row r="2" spans="1:4" ht="17" thickTop="1" x14ac:dyDescent="0.2"/>
    <row r="21" spans="1:4" x14ac:dyDescent="0.2">
      <c r="D21" s="3"/>
    </row>
    <row r="22" spans="1:4" ht="17" x14ac:dyDescent="0.2">
      <c r="A22" s="2" t="s">
        <v>0</v>
      </c>
      <c r="B22" s="2" t="s">
        <v>1</v>
      </c>
      <c r="C22" s="2" t="s">
        <v>2</v>
      </c>
      <c r="D22" s="2" t="s">
        <v>3</v>
      </c>
    </row>
    <row r="23" spans="1:4" ht="25.5" customHeight="1" x14ac:dyDescent="0.2">
      <c r="A23" s="2">
        <v>13505</v>
      </c>
      <c r="B23" s="2" t="s">
        <v>4</v>
      </c>
      <c r="C23" s="2" t="s">
        <v>20</v>
      </c>
      <c r="D23" s="4">
        <v>64.75</v>
      </c>
    </row>
    <row r="24" spans="1:4" ht="25.5" customHeight="1" x14ac:dyDescent="0.2">
      <c r="A24" s="2">
        <v>11001</v>
      </c>
      <c r="B24" s="2" t="s">
        <v>5</v>
      </c>
      <c r="C24" s="2" t="s">
        <v>6</v>
      </c>
      <c r="D24" s="4">
        <v>132.5</v>
      </c>
    </row>
    <row r="25" spans="1:4" ht="25.5" customHeight="1" x14ac:dyDescent="0.2">
      <c r="A25" s="2">
        <v>12004</v>
      </c>
      <c r="B25" s="2" t="s">
        <v>7</v>
      </c>
      <c r="C25" s="2" t="s">
        <v>8</v>
      </c>
      <c r="D25" s="4">
        <v>143.5</v>
      </c>
    </row>
    <row r="26" spans="1:4" ht="25.5" customHeight="1" x14ac:dyDescent="0.2">
      <c r="A26" s="2">
        <v>12024</v>
      </c>
      <c r="B26" s="2" t="s">
        <v>9</v>
      </c>
      <c r="C26" s="2" t="s">
        <v>10</v>
      </c>
      <c r="D26" s="4">
        <v>88</v>
      </c>
    </row>
    <row r="27" spans="1:4" ht="25.5" customHeight="1" x14ac:dyDescent="0.2">
      <c r="A27" s="2">
        <v>19100</v>
      </c>
      <c r="B27" s="2" t="s">
        <v>11</v>
      </c>
      <c r="C27" s="2" t="s">
        <v>17</v>
      </c>
      <c r="D27" s="4">
        <v>130</v>
      </c>
    </row>
    <row r="28" spans="1:4" ht="25.5" customHeight="1" x14ac:dyDescent="0.2">
      <c r="A28" s="2">
        <v>11010</v>
      </c>
      <c r="B28" s="2" t="s">
        <v>12</v>
      </c>
      <c r="C28" s="2" t="s">
        <v>13</v>
      </c>
      <c r="D28" s="4">
        <v>5.5</v>
      </c>
    </row>
    <row r="29" spans="1:4" ht="25.5" customHeight="1" x14ac:dyDescent="0.2">
      <c r="A29" s="2">
        <v>11040</v>
      </c>
      <c r="B29" s="2" t="s">
        <v>11</v>
      </c>
      <c r="C29" s="2" t="s">
        <v>14</v>
      </c>
      <c r="D29" s="4">
        <v>2.95</v>
      </c>
    </row>
    <row r="30" spans="1:4" ht="25.5" customHeight="1" x14ac:dyDescent="0.2">
      <c r="A30" s="2">
        <v>13069</v>
      </c>
      <c r="B30" s="2" t="s">
        <v>4</v>
      </c>
      <c r="C30" s="2" t="s">
        <v>21</v>
      </c>
      <c r="D30" s="4">
        <v>36.25</v>
      </c>
    </row>
    <row r="31" spans="1:4" ht="25.5" customHeight="1" x14ac:dyDescent="0.2">
      <c r="A31" s="9" t="s">
        <v>25</v>
      </c>
      <c r="B31" s="2" t="s">
        <v>26</v>
      </c>
      <c r="C31" s="2" t="s">
        <v>27</v>
      </c>
      <c r="D31" s="4">
        <v>42.5</v>
      </c>
    </row>
    <row r="32" spans="1:4" ht="25.5" customHeight="1" x14ac:dyDescent="0.2">
      <c r="A32" s="2"/>
      <c r="B32" s="2"/>
      <c r="C32" s="2"/>
      <c r="D32" s="5" t="s">
        <v>15</v>
      </c>
    </row>
    <row r="33" spans="1:4" ht="25.5" customHeight="1" x14ac:dyDescent="0.2">
      <c r="A33" s="2"/>
      <c r="B33" s="2"/>
      <c r="C33" s="2"/>
      <c r="D33" s="4">
        <f>SUM(D23:D31)</f>
        <v>645.95000000000005</v>
      </c>
    </row>
    <row r="34" spans="1:4" ht="15" customHeight="1" x14ac:dyDescent="0.2"/>
    <row r="35" spans="1:4" ht="27" customHeight="1" x14ac:dyDescent="0.25">
      <c r="C35" s="14" t="s">
        <v>22</v>
      </c>
      <c r="D35" s="13">
        <v>612</v>
      </c>
    </row>
    <row r="36" spans="1:4" ht="28" customHeight="1" x14ac:dyDescent="0.25">
      <c r="C36" s="7"/>
      <c r="D36" s="6" t="s">
        <v>16</v>
      </c>
    </row>
    <row r="37" spans="1:4" ht="24.5" customHeight="1" x14ac:dyDescent="0.2">
      <c r="A37" t="s">
        <v>28</v>
      </c>
      <c r="D37" s="6"/>
    </row>
    <row r="38" spans="1:4" ht="24.5" customHeight="1" x14ac:dyDescent="0.2"/>
    <row r="39" spans="1:4" ht="24.5" customHeight="1" x14ac:dyDescent="0.2"/>
    <row r="40" spans="1:4" ht="24.5" customHeight="1" x14ac:dyDescent="0.2"/>
    <row r="41" spans="1:4" ht="24.5" customHeight="1" x14ac:dyDescent="0.2"/>
    <row r="42" spans="1:4" ht="24.5" customHeight="1" x14ac:dyDescent="0.2"/>
    <row r="43" spans="1:4" ht="24.5" customHeight="1" x14ac:dyDescent="0.2"/>
    <row r="44" spans="1:4" ht="24.5" customHeight="1" x14ac:dyDescent="0.2"/>
    <row r="45" spans="1:4" ht="24.5" customHeight="1" x14ac:dyDescent="0.2"/>
    <row r="46" spans="1:4" ht="24.5" customHeight="1" x14ac:dyDescent="0.2"/>
    <row r="47" spans="1:4" ht="24.5" customHeight="1" x14ac:dyDescent="0.2"/>
    <row r="48" spans="1:4" ht="24.5" customHeight="1" x14ac:dyDescent="0.2"/>
    <row r="49" ht="24.5" customHeight="1" x14ac:dyDescent="0.2"/>
    <row r="50" ht="24.5" customHeight="1" x14ac:dyDescent="0.2"/>
    <row r="51" ht="24.5" customHeight="1" x14ac:dyDescent="0.2"/>
    <row r="52" ht="24.5" customHeight="1" x14ac:dyDescent="0.2"/>
    <row r="53" ht="24.5" customHeight="1" x14ac:dyDescent="0.2"/>
    <row r="54" ht="24.5" customHeight="1" x14ac:dyDescent="0.2"/>
    <row r="55" ht="24.5" customHeight="1" x14ac:dyDescent="0.2"/>
    <row r="56" ht="24.5" customHeight="1" x14ac:dyDescent="0.2"/>
    <row r="57" ht="24.5" customHeight="1" x14ac:dyDescent="0.2"/>
    <row r="58" ht="24.5" customHeight="1" x14ac:dyDescent="0.2"/>
    <row r="59" ht="24.5" customHeight="1" x14ac:dyDescent="0.2"/>
    <row r="60" ht="24.5" customHeight="1" x14ac:dyDescent="0.2"/>
    <row r="61" ht="24.5" customHeight="1" x14ac:dyDescent="0.2"/>
    <row r="62" ht="24.5" customHeight="1" x14ac:dyDescent="0.2"/>
    <row r="63" ht="24.5" customHeight="1" x14ac:dyDescent="0.2"/>
  </sheetData>
  <phoneticPr fontId="1" type="noConversion"/>
  <printOptions horizontalCentered="1"/>
  <pageMargins left="0.7" right="0.7" top="1" bottom="0.75" header="0.3" footer="0.3"/>
  <pageSetup paperSize="9" scale="86" fitToHeight="0" orientation="portrait"/>
  <headerFooter>
    <oddHeader>&amp;C&amp;"+,Standaard"&amp;20&amp;K03+000&amp;G</oddHeader>
  </headerFooter>
  <drawing r:id="rId1"/>
  <legacyDrawing r:id="rId2"/>
  <legacyDrawingHF r:id="rId3"/>
  <tableParts count="1">
    <tablePart r:id="rId4"/>
  </tablePart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8"/>
  <sheetViews>
    <sheetView topLeftCell="A2" workbookViewId="0">
      <selection activeCell="E34" sqref="E34"/>
    </sheetView>
  </sheetViews>
  <sheetFormatPr baseColWidth="10" defaultRowHeight="16" x14ac:dyDescent="0.2"/>
  <cols>
    <col min="3" max="3" width="23" bestFit="1" customWidth="1"/>
    <col min="4" max="6" width="10.7109375" style="10"/>
  </cols>
  <sheetData>
    <row r="3" spans="1:8" ht="20" customHeight="1" x14ac:dyDescent="0.2">
      <c r="A3" t="e">
        <f>'Prijslijst services'!#REF!</f>
        <v>#REF!</v>
      </c>
      <c r="B3" t="e">
        <f>'Prijslijst services'!#REF!</f>
        <v>#REF!</v>
      </c>
      <c r="C3" t="e">
        <f>'Prijslijst services'!#REF!</f>
        <v>#REF!</v>
      </c>
      <c r="D3" s="10" t="e">
        <f>'Prijslijst services'!#REF!</f>
        <v>#REF!</v>
      </c>
      <c r="E3" s="10" t="e">
        <f>D3/1.21</f>
        <v>#REF!</v>
      </c>
      <c r="F3" s="10">
        <v>32</v>
      </c>
    </row>
    <row r="4" spans="1:8" ht="20" customHeight="1" x14ac:dyDescent="0.2">
      <c r="A4">
        <f>'Prijslijst services'!A23</f>
        <v>13505</v>
      </c>
      <c r="B4" t="str">
        <f>'Prijslijst services'!B23</f>
        <v>5 stuks</v>
      </c>
      <c r="C4" t="str">
        <f>'Prijslijst services'!C23</f>
        <v>Copper Mitt</v>
      </c>
      <c r="D4" s="10">
        <f>'Prijslijst services'!D23</f>
        <v>64.75</v>
      </c>
      <c r="E4" s="10">
        <f t="shared" ref="E4:E12" si="0">D4/1.21</f>
        <v>53.512396694214878</v>
      </c>
      <c r="F4" s="10">
        <v>20</v>
      </c>
    </row>
    <row r="5" spans="1:8" ht="20" customHeight="1" x14ac:dyDescent="0.2">
      <c r="A5">
        <f>'Prijslijst services'!A24</f>
        <v>11001</v>
      </c>
      <c r="B5" t="str">
        <f>'Prijslijst services'!B24</f>
        <v>5 sets</v>
      </c>
      <c r="C5" t="str">
        <f>'Prijslijst services'!C24</f>
        <v>Bellabaci Body cups</v>
      </c>
      <c r="D5" s="10">
        <f>'Prijslijst services'!D24</f>
        <v>132.5</v>
      </c>
      <c r="E5" s="10">
        <f t="shared" si="0"/>
        <v>109.50413223140497</v>
      </c>
      <c r="F5" s="10">
        <v>49.5</v>
      </c>
    </row>
    <row r="6" spans="1:8" ht="20" customHeight="1" x14ac:dyDescent="0.2">
      <c r="A6">
        <f>'Prijslijst services'!A25</f>
        <v>12004</v>
      </c>
      <c r="B6" t="str">
        <f>'Prijslijst services'!B25</f>
        <v>5 flesjes</v>
      </c>
      <c r="C6" t="str">
        <f>'Prijslijst services'!C25</f>
        <v>Cellulite Be Gone 120ml</v>
      </c>
      <c r="D6" s="10">
        <f>'Prijslijst services'!D25</f>
        <v>143.5</v>
      </c>
      <c r="E6" s="10">
        <f t="shared" si="0"/>
        <v>118.59504132231406</v>
      </c>
      <c r="F6" s="10">
        <v>48.5</v>
      </c>
    </row>
    <row r="7" spans="1:8" ht="20" customHeight="1" x14ac:dyDescent="0.2">
      <c r="A7">
        <v>12024</v>
      </c>
      <c r="B7" t="str">
        <f>'Prijslijst services'!B26</f>
        <v>2 flessen</v>
      </c>
      <c r="C7" t="str">
        <f>'Prijslijst services'!C26</f>
        <v>Cellulite Be Gone 250ml</v>
      </c>
      <c r="D7" s="10">
        <v>77</v>
      </c>
      <c r="E7" s="10">
        <f t="shared" si="0"/>
        <v>63.63636363636364</v>
      </c>
      <c r="F7" s="10">
        <v>36</v>
      </c>
    </row>
    <row r="8" spans="1:8" ht="20" customHeight="1" x14ac:dyDescent="0.2">
      <c r="A8">
        <f>'Prijslijst services'!A27</f>
        <v>19100</v>
      </c>
      <c r="B8" t="str">
        <f>'Prijslijst services'!B27</f>
        <v>1 stuk</v>
      </c>
      <c r="C8" t="str">
        <f>'Prijslijst services'!C27</f>
        <v>Roll-Up Banner 85x200cm</v>
      </c>
      <c r="D8" s="10">
        <f>'Prijslijst services'!D27</f>
        <v>130</v>
      </c>
      <c r="E8" s="10">
        <f t="shared" ref="E8" si="1">D8/1.21</f>
        <v>107.43801652892563</v>
      </c>
      <c r="F8" s="10">
        <v>35.04</v>
      </c>
    </row>
    <row r="9" spans="1:8" ht="20" customHeight="1" x14ac:dyDescent="0.2">
      <c r="A9">
        <f>'Prijslijst services'!A28</f>
        <v>11010</v>
      </c>
      <c r="B9" t="str">
        <f>'Prijslijst services'!B28</f>
        <v>20 stuks</v>
      </c>
      <c r="C9" t="str">
        <f>'Prijslijst services'!C28</f>
        <v>Flyers Bellabaci</v>
      </c>
      <c r="D9" s="10">
        <f>'Prijslijst services'!D28</f>
        <v>5.5</v>
      </c>
      <c r="E9" s="10">
        <f t="shared" si="0"/>
        <v>4.5454545454545459</v>
      </c>
      <c r="F9" s="10">
        <v>1</v>
      </c>
    </row>
    <row r="10" spans="1:8" ht="20" customHeight="1" x14ac:dyDescent="0.2">
      <c r="A10">
        <f>'Prijslijst services'!A29</f>
        <v>11040</v>
      </c>
      <c r="B10" t="str">
        <f>'Prijslijst services'!B29</f>
        <v>1 stuk</v>
      </c>
      <c r="C10" t="str">
        <f>'Prijslijst services'!C29</f>
        <v>Poster Bellabaci cups</v>
      </c>
      <c r="D10" s="10">
        <f>'Prijslijst services'!D29</f>
        <v>2.95</v>
      </c>
      <c r="E10" s="10">
        <f t="shared" si="0"/>
        <v>2.4380165289256199</v>
      </c>
      <c r="F10" s="10">
        <v>2.5</v>
      </c>
    </row>
    <row r="11" spans="1:8" ht="20" customHeight="1" x14ac:dyDescent="0.2">
      <c r="A11">
        <f>'Prijslijst services'!A30</f>
        <v>13069</v>
      </c>
      <c r="B11" t="str">
        <f>'Prijslijst services'!B30</f>
        <v>5 stuks</v>
      </c>
      <c r="C11" t="str">
        <f>'Prijslijst services'!C30</f>
        <v>Bellabaci tasje ZWART</v>
      </c>
      <c r="D11" s="10">
        <f>'Prijslijst services'!D30</f>
        <v>36.25</v>
      </c>
      <c r="E11" s="10">
        <f t="shared" ref="E11" si="2">D11/1.21</f>
        <v>29.958677685950413</v>
      </c>
      <c r="F11" s="10">
        <v>11.25</v>
      </c>
    </row>
    <row r="12" spans="1:8" ht="20" customHeight="1" x14ac:dyDescent="0.2">
      <c r="A12" s="6" t="str">
        <f>'Prijslijst services'!A31</f>
        <v>12014S</v>
      </c>
      <c r="B12" t="str">
        <f>'Prijslijst services'!B31</f>
        <v>10 stuks</v>
      </c>
      <c r="C12" t="str">
        <f>'Prijslijst services'!C31</f>
        <v>tube 20ml Cellulite Be gone</v>
      </c>
      <c r="D12" s="10">
        <f>'Prijslijst services'!D31</f>
        <v>42.5</v>
      </c>
      <c r="E12" s="10">
        <f t="shared" si="0"/>
        <v>35.123966942148762</v>
      </c>
      <c r="F12" s="10">
        <v>1.8</v>
      </c>
    </row>
    <row r="13" spans="1:8" ht="20" customHeight="1" x14ac:dyDescent="0.2">
      <c r="A13" s="6"/>
      <c r="D13" s="10" t="e">
        <f>SUM(D3:D12)</f>
        <v>#REF!</v>
      </c>
      <c r="E13" s="10" t="e">
        <f>SUM(E3:E12)</f>
        <v>#REF!</v>
      </c>
      <c r="F13" s="10">
        <f>SUM(F3:F12)</f>
        <v>237.59</v>
      </c>
      <c r="G13" s="10" t="e">
        <f>E13-F13</f>
        <v>#REF!</v>
      </c>
      <c r="H13" s="12" t="e">
        <f>(-F13+E13)/E13</f>
        <v>#REF!</v>
      </c>
    </row>
    <row r="14" spans="1:8" ht="20" customHeight="1" x14ac:dyDescent="0.2">
      <c r="D14" s="11"/>
      <c r="E14" s="11"/>
    </row>
    <row r="15" spans="1:8" ht="20" customHeight="1" x14ac:dyDescent="0.2">
      <c r="D15" s="10">
        <v>510</v>
      </c>
      <c r="E15" s="10">
        <f>D15/1.21</f>
        <v>421.48760330578511</v>
      </c>
      <c r="F15" s="10">
        <f>F13</f>
        <v>237.59</v>
      </c>
      <c r="G15" s="10">
        <f>E15-F15</f>
        <v>183.89760330578511</v>
      </c>
      <c r="H15" s="12">
        <f>(-F15+E15)/E15</f>
        <v>0.43630607843137253</v>
      </c>
    </row>
    <row r="16" spans="1:8" ht="20" customHeight="1" x14ac:dyDescent="0.2"/>
    <row r="17" spans="1:8" ht="20" customHeight="1" x14ac:dyDescent="0.2"/>
    <row r="18" spans="1:8" x14ac:dyDescent="0.2">
      <c r="A18" t="e">
        <f>'Prijslijst services'!#REF!</f>
        <v>#REF!</v>
      </c>
      <c r="B18" t="e">
        <f>'Prijslijst services'!#REF!</f>
        <v>#REF!</v>
      </c>
      <c r="C18" t="e">
        <f>'Prijslijst services'!#REF!</f>
        <v>#REF!</v>
      </c>
      <c r="D18" s="10" t="e">
        <f>'Prijslijst services'!#REF!</f>
        <v>#REF!</v>
      </c>
      <c r="E18" s="10">
        <v>99.17</v>
      </c>
      <c r="F18" s="10">
        <v>32</v>
      </c>
    </row>
    <row r="19" spans="1:8" x14ac:dyDescent="0.2">
      <c r="A19">
        <f>'Prijslijst services'!A23</f>
        <v>13505</v>
      </c>
      <c r="B19" t="str">
        <f>'Prijslijst services'!B23</f>
        <v>5 stuks</v>
      </c>
      <c r="C19" t="str">
        <f>'Prijslijst services'!C23</f>
        <v>Copper Mitt</v>
      </c>
      <c r="D19" s="10">
        <f>'Prijslijst services'!D23</f>
        <v>64.75</v>
      </c>
      <c r="E19" s="10">
        <f t="shared" ref="E19:E25" si="3">D19/1.21</f>
        <v>53.512396694214878</v>
      </c>
      <c r="F19" s="10">
        <v>20</v>
      </c>
    </row>
    <row r="20" spans="1:8" x14ac:dyDescent="0.2">
      <c r="A20">
        <v>13035</v>
      </c>
      <c r="B20" t="s">
        <v>18</v>
      </c>
      <c r="C20" t="s">
        <v>19</v>
      </c>
      <c r="D20" s="10">
        <v>212.5</v>
      </c>
      <c r="E20" s="10">
        <f t="shared" si="3"/>
        <v>175.61983471074382</v>
      </c>
      <c r="F20" s="10">
        <v>21.4</v>
      </c>
    </row>
    <row r="21" spans="1:8" x14ac:dyDescent="0.2">
      <c r="A21">
        <v>12024</v>
      </c>
      <c r="B21" t="str">
        <f>'Prijslijst services'!B26</f>
        <v>2 flessen</v>
      </c>
      <c r="C21" t="str">
        <f>'Prijslijst services'!C26</f>
        <v>Cellulite Be Gone 250ml</v>
      </c>
      <c r="D21" s="10">
        <v>77</v>
      </c>
      <c r="E21" s="10">
        <f t="shared" si="3"/>
        <v>63.63636363636364</v>
      </c>
      <c r="F21" s="10">
        <v>36</v>
      </c>
    </row>
    <row r="22" spans="1:8" x14ac:dyDescent="0.2">
      <c r="A22">
        <f>'Prijslijst services'!A27</f>
        <v>19100</v>
      </c>
      <c r="B22" t="str">
        <f>'Prijslijst services'!B27</f>
        <v>1 stuk</v>
      </c>
      <c r="C22" t="str">
        <f>'Prijslijst services'!C27</f>
        <v>Roll-Up Banner 85x200cm</v>
      </c>
      <c r="D22" s="10">
        <f>'Prijslijst services'!D27</f>
        <v>130</v>
      </c>
      <c r="E22" s="10">
        <f t="shared" si="3"/>
        <v>107.43801652892563</v>
      </c>
      <c r="F22" s="10">
        <v>35.04</v>
      </c>
    </row>
    <row r="23" spans="1:8" x14ac:dyDescent="0.2">
      <c r="A23">
        <f>'Prijslijst services'!A28</f>
        <v>11010</v>
      </c>
      <c r="B23" t="str">
        <f>'Prijslijst services'!B28</f>
        <v>20 stuks</v>
      </c>
      <c r="C23" t="str">
        <f>'Prijslijst services'!C28</f>
        <v>Flyers Bellabaci</v>
      </c>
      <c r="D23" s="10">
        <f>'Prijslijst services'!D28</f>
        <v>5.5</v>
      </c>
      <c r="E23" s="10">
        <f t="shared" si="3"/>
        <v>4.5454545454545459</v>
      </c>
      <c r="F23" s="10">
        <v>1</v>
      </c>
    </row>
    <row r="24" spans="1:8" x14ac:dyDescent="0.2">
      <c r="A24">
        <f>'Prijslijst services'!A29</f>
        <v>11040</v>
      </c>
      <c r="B24" t="str">
        <f>'Prijslijst services'!B29</f>
        <v>1 stuk</v>
      </c>
      <c r="C24" t="str">
        <f>'Prijslijst services'!C29</f>
        <v>Poster Bellabaci cups</v>
      </c>
      <c r="D24" s="10">
        <f>'Prijslijst services'!D29</f>
        <v>2.95</v>
      </c>
      <c r="E24" s="10">
        <f t="shared" si="3"/>
        <v>2.4380165289256199</v>
      </c>
      <c r="F24" s="10">
        <v>2.5</v>
      </c>
    </row>
    <row r="25" spans="1:8" x14ac:dyDescent="0.2">
      <c r="A25" t="str">
        <f>'Prijslijst services'!A31</f>
        <v>12014S</v>
      </c>
      <c r="B25" t="str">
        <f>'Prijslijst services'!B31</f>
        <v>10 stuks</v>
      </c>
      <c r="C25" t="str">
        <f>'Prijslijst services'!C31</f>
        <v>tube 20ml Cellulite Be gone</v>
      </c>
      <c r="D25" s="10">
        <f>'Prijslijst services'!D31</f>
        <v>42.5</v>
      </c>
      <c r="E25" s="10">
        <f t="shared" si="3"/>
        <v>35.123966942148762</v>
      </c>
      <c r="F25" s="10">
        <v>1.8</v>
      </c>
    </row>
    <row r="26" spans="1:8" x14ac:dyDescent="0.2">
      <c r="A26" s="6"/>
      <c r="D26" s="10" t="e">
        <f>SUM(D18:D25)</f>
        <v>#REF!</v>
      </c>
      <c r="E26" s="10">
        <f>SUM(E18:E25)</f>
        <v>541.48404958677691</v>
      </c>
      <c r="F26" s="10">
        <f>SUM(F18:F25)</f>
        <v>149.74</v>
      </c>
      <c r="G26" s="10">
        <f>E26-F26</f>
        <v>391.7440495867769</v>
      </c>
      <c r="H26" s="12">
        <f>(-F26+E26)/E26</f>
        <v>0.72346369184046844</v>
      </c>
    </row>
    <row r="27" spans="1:8" x14ac:dyDescent="0.2">
      <c r="D27" s="11"/>
      <c r="E27" s="11"/>
    </row>
    <row r="28" spans="1:8" x14ac:dyDescent="0.2">
      <c r="D28" s="10">
        <v>510</v>
      </c>
      <c r="E28" s="10">
        <f>D28/1.21</f>
        <v>421.48760330578511</v>
      </c>
      <c r="F28" s="10">
        <f>F26</f>
        <v>149.74</v>
      </c>
      <c r="G28" s="10">
        <f>E28-F28</f>
        <v>271.74760330578511</v>
      </c>
      <c r="H28" s="12">
        <f>(-F28+E28)/E28</f>
        <v>0.64473450980392155</v>
      </c>
    </row>
  </sheetData>
  <phoneticPr fontId="1" type="noConversion"/>
  <pageMargins left="0.75" right="0.75" top="1" bottom="1" header="0.5" footer="0.5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Prijslijst services</vt:lpstr>
      <vt:lpstr>interne berekening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Cees van Doorn</cp:lastModifiedBy>
  <cp:lastPrinted>2019-07-18T10:20:51Z</cp:lastPrinted>
  <dcterms:created xsi:type="dcterms:W3CDTF">2010-04-05T03:50:28Z</dcterms:created>
  <dcterms:modified xsi:type="dcterms:W3CDTF">2024-09-11T15:49:05Z</dcterms:modified>
</cp:coreProperties>
</file>